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18195" windowHeight="7485" activeTab="1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G4" i="1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3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</calcChain>
</file>

<file path=xl/sharedStrings.xml><?xml version="1.0" encoding="utf-8"?>
<sst xmlns="http://schemas.openxmlformats.org/spreadsheetml/2006/main" count="95" uniqueCount="71">
  <si>
    <t>Description</t>
  </si>
  <si>
    <t>01</t>
  </si>
  <si>
    <t>STUD BOLT</t>
  </si>
  <si>
    <t>02</t>
  </si>
  <si>
    <t>03</t>
  </si>
  <si>
    <t>HANDWHEEL</t>
  </si>
  <si>
    <t>04</t>
  </si>
  <si>
    <t>PIN</t>
  </si>
  <si>
    <t>05</t>
  </si>
  <si>
    <t>SPECIAL WASHER</t>
  </si>
  <si>
    <t>06</t>
  </si>
  <si>
    <t>WHEEL</t>
  </si>
  <si>
    <t>07</t>
  </si>
  <si>
    <t>FRONT RUBBER</t>
  </si>
  <si>
    <t>08</t>
  </si>
  <si>
    <t>REAR RUBBER</t>
  </si>
  <si>
    <t>09</t>
  </si>
  <si>
    <t>LEFT BLADE INOX</t>
  </si>
  <si>
    <t>RIGHT BLADE INOX</t>
  </si>
  <si>
    <t>LONG BLADE</t>
  </si>
  <si>
    <t>SHORT BLADE</t>
  </si>
  <si>
    <t>SPRING</t>
  </si>
  <si>
    <t>SQUEEGEE BODY</t>
  </si>
  <si>
    <t>SCREW</t>
  </si>
  <si>
    <t>NUT</t>
  </si>
  <si>
    <t>LOCK NUT</t>
  </si>
  <si>
    <t>WASHER</t>
  </si>
  <si>
    <t>HOOK ASSEMBLY</t>
  </si>
  <si>
    <t>A9607012</t>
  </si>
  <si>
    <t>SQUEEGEE ASSEMBLY</t>
  </si>
  <si>
    <t>E82333</t>
  </si>
  <si>
    <t>Stud bolt</t>
  </si>
  <si>
    <t>E83400</t>
  </si>
  <si>
    <t>E83331</t>
  </si>
  <si>
    <t>E83679</t>
  </si>
  <si>
    <t>Pin</t>
  </si>
  <si>
    <t>E83380</t>
  </si>
  <si>
    <t>Washer</t>
  </si>
  <si>
    <t>E83681</t>
  </si>
  <si>
    <t>Wheel</t>
  </si>
  <si>
    <t>E83907</t>
  </si>
  <si>
    <t>E82598</t>
  </si>
  <si>
    <t>E86266</t>
  </si>
  <si>
    <t>Strap, Rear Squeegee Retainer</t>
  </si>
  <si>
    <t>E86170</t>
  </si>
  <si>
    <t>Strap, Squeegee</t>
  </si>
  <si>
    <t>E83402</t>
  </si>
  <si>
    <t>E81672</t>
  </si>
  <si>
    <t>E81673</t>
  </si>
  <si>
    <t>Hex Nyloc Nut, M3 Zinc</t>
  </si>
  <si>
    <t>E20117</t>
  </si>
  <si>
    <t>E81342</t>
  </si>
  <si>
    <t>E83381</t>
  </si>
  <si>
    <t>E83404</t>
  </si>
  <si>
    <t>E82773</t>
  </si>
  <si>
    <t>E82376</t>
  </si>
  <si>
    <t>Latch, Catch &amp; Clasp 2pc set</t>
  </si>
  <si>
    <t>E82715</t>
  </si>
  <si>
    <t>ITEM</t>
  </si>
  <si>
    <t>QTY</t>
  </si>
  <si>
    <t>Sqeegee Blade, Polyurethane</t>
  </si>
  <si>
    <t>Squeegee Blade, Gum Rubber</t>
  </si>
  <si>
    <t>Spring</t>
  </si>
  <si>
    <t>Machine Screw M3</t>
  </si>
  <si>
    <t>Nyloc Nut, M6x9 SS</t>
  </si>
  <si>
    <t>Nyloc Nut, M8 SS</t>
  </si>
  <si>
    <t>Nyloc M10 Zinc</t>
  </si>
  <si>
    <t>Flat Washer M9</t>
  </si>
  <si>
    <t>Flat Washer M10</t>
  </si>
  <si>
    <t>Squeegee ASM, Media 26</t>
  </si>
  <si>
    <t>Knob, M8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</si>
</sst>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indent="11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28"/>
  <sheetViews>
    <sheetView workbookViewId="0">
      <selection activeCell="E3" sqref="E3:E28"/>
    </sheetView>
  </sheetViews>
  <sheetFormatPr defaultRowHeight="15"/>
  <cols>
    <col min="2" max="2" width="2.7109375" bestFit="1" customWidth="1"/>
    <col min="3" max="3" width="14.28515625" bestFit="1" customWidth="1"/>
    <col min="4" max="4" width="17.5703125" bestFit="1" customWidth="1"/>
    <col min="6" max="6" width="15.7109375" style="3" customWidth="1"/>
    <col min="7" max="7" width="49.85546875" customWidth="1"/>
  </cols>
  <sheetData>
    <row r="2" spans="2:7">
      <c r="D2" s="1"/>
    </row>
    <row r="3" spans="2:7">
      <c r="B3" s="1" t="s">
        <v>1</v>
      </c>
      <c r="C3" s="2">
        <v>40211040</v>
      </c>
      <c r="D3" s="1" t="s">
        <v>2</v>
      </c>
      <c r="E3" s="2">
        <v>1</v>
      </c>
      <c r="F3" s="3" t="str">
        <f>IF(ISNA(VLOOKUP(TRIM(C3),[1]!Table_Query_from_BetcoViews[[#All],[AlternateID]:[MainSKU]],4,FALSE))=TRUE,(C3),(LEFT(VLOOKUP(TRIM(C3),[1]!Table_Query_from_BetcoViews[[#All],[AlternateID]:[MainSKU]],4,FALSE),6)))</f>
        <v>E82333</v>
      </c>
      <c r="G3" s="4" t="str">
        <f>IFERROR(VLOOKUP(TRIM(C3),[1]!Table_Query_from_BetcoViews[[AlternateID]:[ItemDescr2]],5,FALSE),D3)</f>
        <v>Stud bolt</v>
      </c>
    </row>
    <row r="4" spans="2:7">
      <c r="B4" s="1" t="s">
        <v>3</v>
      </c>
      <c r="C4" s="2">
        <v>40211050</v>
      </c>
      <c r="D4" s="1" t="s">
        <v>2</v>
      </c>
      <c r="E4" s="2">
        <v>1</v>
      </c>
      <c r="F4" s="3" t="str">
        <f>IF(ISNA(VLOOKUP(TRIM(C4),[1]!Table_Query_from_BetcoViews[[#All],[AlternateID]:[MainSKU]],4,FALSE))=TRUE,(C4),(LEFT(VLOOKUP(TRIM(C4),[1]!Table_Query_from_BetcoViews[[#All],[AlternateID]:[MainSKU]],4,FALSE),6)))</f>
        <v>E83400</v>
      </c>
      <c r="G4" s="4" t="str">
        <f>IFERROR(VLOOKUP(TRIM(C4),[1]!Table_Query_from_BetcoViews[[AlternateID]:[ItemDescr2]],5,FALSE),D4)</f>
        <v>Stud bolt  CRS/DRS</v>
      </c>
    </row>
    <row r="5" spans="2:7">
      <c r="B5" s="1" t="s">
        <v>4</v>
      </c>
      <c r="C5" s="2">
        <v>40212010</v>
      </c>
      <c r="D5" s="1" t="s">
        <v>5</v>
      </c>
      <c r="E5" s="2">
        <v>1</v>
      </c>
      <c r="F5" s="3" t="str">
        <f>IF(ISNA(VLOOKUP(TRIM(C5),[1]!Table_Query_from_BetcoViews[[#All],[AlternateID]:[MainSKU]],4,FALSE))=TRUE,(C5),(LEFT(VLOOKUP(TRIM(C5),[1]!Table_Query_from_BetcoViews[[#All],[AlternateID]:[MainSKU]],4,FALSE),6)))</f>
        <v>E83331</v>
      </c>
      <c r="G5" s="4" t="str">
        <f>IFERROR(VLOOKUP(TRIM(C5),[1]!Table_Query_from_BetcoViews[[AlternateID]:[ItemDescr2]],5,FALSE),D5)</f>
        <v>Knob, M8 Round Nylon Female</v>
      </c>
    </row>
    <row r="6" spans="2:7">
      <c r="B6" s="1" t="s">
        <v>6</v>
      </c>
      <c r="C6" s="2">
        <v>40411010</v>
      </c>
      <c r="D6" s="1" t="s">
        <v>7</v>
      </c>
      <c r="E6" s="2">
        <v>2</v>
      </c>
      <c r="F6" s="3" t="str">
        <f>IF(ISNA(VLOOKUP(TRIM(C6),[1]!Table_Query_from_BetcoViews[[#All],[AlternateID]:[MainSKU]],4,FALSE))=TRUE,(C6),(LEFT(VLOOKUP(TRIM(C6),[1]!Table_Query_from_BetcoViews[[#All],[AlternateID]:[MainSKU]],4,FALSE),6)))</f>
        <v>E83679</v>
      </c>
      <c r="G6" s="4" t="str">
        <f>IFERROR(VLOOKUP(TRIM(C6),[1]!Table_Query_from_BetcoViews[[AlternateID]:[ItemDescr2]],5,FALSE),D6)</f>
        <v>Pin</v>
      </c>
    </row>
    <row r="7" spans="2:7">
      <c r="B7" s="1" t="s">
        <v>8</v>
      </c>
      <c r="C7" s="2">
        <v>40411020</v>
      </c>
      <c r="D7" s="1" t="s">
        <v>9</v>
      </c>
      <c r="E7" s="2">
        <v>4</v>
      </c>
      <c r="F7" s="3" t="str">
        <f>IF(ISNA(VLOOKUP(TRIM(C7),[1]!Table_Query_from_BetcoViews[[#All],[AlternateID]:[MainSKU]],4,FALSE))=TRUE,(C7),(LEFT(VLOOKUP(TRIM(C7),[1]!Table_Query_from_BetcoViews[[#All],[AlternateID]:[MainSKU]],4,FALSE),6)))</f>
        <v>E83380</v>
      </c>
      <c r="G7" s="4" t="str">
        <f>IFERROR(VLOOKUP(TRIM(C7),[1]!Table_Query_from_BetcoViews[[AlternateID]:[ItemDescr2]],5,FALSE),D7)</f>
        <v>Washer</v>
      </c>
    </row>
    <row r="8" spans="2:7">
      <c r="B8" s="1" t="s">
        <v>10</v>
      </c>
      <c r="C8" s="2">
        <v>67020080</v>
      </c>
      <c r="D8" s="1" t="s">
        <v>11</v>
      </c>
      <c r="E8" s="2">
        <v>2</v>
      </c>
      <c r="F8" s="3" t="str">
        <f>IF(ISNA(VLOOKUP(TRIM(C8),[1]!Table_Query_from_BetcoViews[[#All],[AlternateID]:[MainSKU]],4,FALSE))=TRUE,(C8),(LEFT(VLOOKUP(TRIM(C8),[1]!Table_Query_from_BetcoViews[[#All],[AlternateID]:[MainSKU]],4,FALSE),6)))</f>
        <v>E83681</v>
      </c>
      <c r="G8" s="4" t="str">
        <f>IFERROR(VLOOKUP(TRIM(C8),[1]!Table_Query_from_BetcoViews[[AlternateID]:[ItemDescr2]],5,FALSE),D8)</f>
        <v>Wheel</v>
      </c>
    </row>
    <row r="9" spans="2:7">
      <c r="B9" s="1" t="s">
        <v>12</v>
      </c>
      <c r="C9" s="2">
        <v>67711040</v>
      </c>
      <c r="D9" s="1" t="s">
        <v>13</v>
      </c>
      <c r="E9" s="2">
        <v>1</v>
      </c>
      <c r="F9" s="3" t="str">
        <f>IF(ISNA(VLOOKUP(TRIM(C9),[1]!Table_Query_from_BetcoViews[[#All],[AlternateID]:[MainSKU]],4,FALSE))=TRUE,(C9),(LEFT(VLOOKUP(TRIM(C9),[1]!Table_Query_from_BetcoViews[[#All],[AlternateID]:[MainSKU]],4,FALSE),6)))</f>
        <v>E83907</v>
      </c>
      <c r="G9" s="4" t="str">
        <f>IFERROR(VLOOKUP(TRIM(C9),[1]!Table_Query_from_BetcoViews[[AlternateID]:[ItemDescr2]],5,FALSE),D9)</f>
        <v>Sqeegee Blade, Polyurethane 35 3/4" x 1 3/4" x 1/8"</v>
      </c>
    </row>
    <row r="10" spans="2:7">
      <c r="B10" s="1" t="s">
        <v>14</v>
      </c>
      <c r="C10" s="2">
        <v>67707300</v>
      </c>
      <c r="D10" s="1" t="s">
        <v>15</v>
      </c>
      <c r="E10" s="2">
        <v>1</v>
      </c>
      <c r="F10" s="3" t="str">
        <f>IF(ISNA(VLOOKUP(TRIM(C10),[1]!Table_Query_from_BetcoViews[[#All],[AlternateID]:[MainSKU]],4,FALSE))=TRUE,(C10),(LEFT(VLOOKUP(TRIM(C10),[1]!Table_Query_from_BetcoViews[[#All],[AlternateID]:[MainSKU]],4,FALSE),6)))</f>
        <v>E82598</v>
      </c>
      <c r="G10" s="4" t="str">
        <f>IFERROR(VLOOKUP(TRIM(C10),[1]!Table_Query_from_BetcoViews[[AlternateID]:[ItemDescr2]],5,FALSE),D10)</f>
        <v>Squeegee Blade, Gum Rubber 36 1/2" x 3 3/4" x 1/8"</v>
      </c>
    </row>
    <row r="11" spans="2:7">
      <c r="B11" s="1" t="s">
        <v>16</v>
      </c>
      <c r="C11" s="2">
        <v>68807310</v>
      </c>
      <c r="D11" s="1" t="s">
        <v>17</v>
      </c>
      <c r="E11" s="2">
        <v>1</v>
      </c>
      <c r="F11" s="3">
        <f>IF(ISNA(VLOOKUP(TRIM(C11),[1]!Table_Query_from_BetcoViews[[#All],[AlternateID]:[MainSKU]],4,FALSE))=TRUE,(C11),(LEFT(VLOOKUP(TRIM(C11),[1]!Table_Query_from_BetcoViews[[#All],[AlternateID]:[MainSKU]],4,FALSE),6)))</f>
        <v>68807310</v>
      </c>
      <c r="G11" s="4" t="str">
        <f>IFERROR(VLOOKUP(TRIM(C11),[1]!Table_Query_from_BetcoViews[[AlternateID]:[ItemDescr2]],5,FALSE),D11)</f>
        <v>LEFT BLADE INOX</v>
      </c>
    </row>
    <row r="12" spans="2:7">
      <c r="B12" s="2">
        <v>10</v>
      </c>
      <c r="C12" s="2">
        <v>68807320</v>
      </c>
      <c r="D12" s="1" t="s">
        <v>18</v>
      </c>
      <c r="E12" s="2">
        <v>1</v>
      </c>
      <c r="F12" s="3">
        <f>IF(ISNA(VLOOKUP(TRIM(C12),[1]!Table_Query_from_BetcoViews[[#All],[AlternateID]:[MainSKU]],4,FALSE))=TRUE,(C12),(LEFT(VLOOKUP(TRIM(C12),[1]!Table_Query_from_BetcoViews[[#All],[AlternateID]:[MainSKU]],4,FALSE),6)))</f>
        <v>68807320</v>
      </c>
      <c r="G12" s="4" t="str">
        <f>IFERROR(VLOOKUP(TRIM(C12),[1]!Table_Query_from_BetcoViews[[AlternateID]:[ItemDescr2]],5,FALSE),D12)</f>
        <v>RIGHT BLADE INOX</v>
      </c>
    </row>
    <row r="13" spans="2:7">
      <c r="B13" s="2">
        <v>11</v>
      </c>
      <c r="C13" s="2">
        <v>68807330</v>
      </c>
      <c r="D13" s="1" t="s">
        <v>19</v>
      </c>
      <c r="E13" s="2">
        <v>1</v>
      </c>
      <c r="F13" s="3" t="str">
        <f>IF(ISNA(VLOOKUP(TRIM(C13),[1]!Table_Query_from_BetcoViews[[#All],[AlternateID]:[MainSKU]],4,FALSE))=TRUE,(C13),(LEFT(VLOOKUP(TRIM(C13),[1]!Table_Query_from_BetcoViews[[#All],[AlternateID]:[MainSKU]],4,FALSE),6)))</f>
        <v>E86266</v>
      </c>
      <c r="G13" s="4" t="str">
        <f>IFERROR(VLOOKUP(TRIM(C13),[1]!Table_Query_from_BetcoViews[[AlternateID]:[ItemDescr2]],5,FALSE),D13)</f>
        <v>Strap, Rear Squeegee Retainer</v>
      </c>
    </row>
    <row r="14" spans="2:7">
      <c r="B14" s="2">
        <v>12</v>
      </c>
      <c r="C14" s="2">
        <v>68807340</v>
      </c>
      <c r="D14" s="1" t="s">
        <v>20</v>
      </c>
      <c r="E14" s="2">
        <v>1</v>
      </c>
      <c r="F14" s="3" t="str">
        <f>IF(ISNA(VLOOKUP(TRIM(C14),[1]!Table_Query_from_BetcoViews[[#All],[AlternateID]:[MainSKU]],4,FALSE))=TRUE,(C14),(LEFT(VLOOKUP(TRIM(C14),[1]!Table_Query_from_BetcoViews[[#All],[AlternateID]:[MainSKU]],4,FALSE),6)))</f>
        <v>E86170</v>
      </c>
      <c r="G14" s="4" t="str">
        <f>IFERROR(VLOOKUP(TRIM(C14),[1]!Table_Query_from_BetcoViews[[AlternateID]:[ItemDescr2]],5,FALSE),D14)</f>
        <v>Strap, Squeegee</v>
      </c>
    </row>
    <row r="15" spans="2:7">
      <c r="B15" s="2">
        <v>13</v>
      </c>
      <c r="C15" s="2">
        <v>69210600</v>
      </c>
      <c r="D15" s="1" t="s">
        <v>21</v>
      </c>
      <c r="E15" s="2">
        <v>1</v>
      </c>
      <c r="F15" s="3" t="str">
        <f>IF(ISNA(VLOOKUP(TRIM(C15),[1]!Table_Query_from_BetcoViews[[#All],[AlternateID]:[MainSKU]],4,FALSE))=TRUE,(C15),(LEFT(VLOOKUP(TRIM(C15),[1]!Table_Query_from_BetcoViews[[#All],[AlternateID]:[MainSKU]],4,FALSE),6)))</f>
        <v>E83402</v>
      </c>
      <c r="G15" s="4" t="str">
        <f>IFERROR(VLOOKUP(TRIM(C15),[1]!Table_Query_from_BetcoViews[[AlternateID]:[ItemDescr2]],5,FALSE),D15)</f>
        <v>Spring, 15mm O.D. x 11mm I.D. x 16mm L</v>
      </c>
    </row>
    <row r="16" spans="2:7">
      <c r="B16" s="2">
        <v>14</v>
      </c>
      <c r="C16" s="2">
        <v>69607110</v>
      </c>
      <c r="D16" s="1" t="s">
        <v>22</v>
      </c>
      <c r="E16" s="2">
        <v>1</v>
      </c>
      <c r="F16" s="3">
        <f>IF(ISNA(VLOOKUP(TRIM(C16),[1]!Table_Query_from_BetcoViews[[#All],[AlternateID]:[MainSKU]],4,FALSE))=TRUE,(C16),(LEFT(VLOOKUP(TRIM(C16),[1]!Table_Query_from_BetcoViews[[#All],[AlternateID]:[MainSKU]],4,FALSE),6)))</f>
        <v>69607110</v>
      </c>
      <c r="G16" s="4" t="str">
        <f>IFERROR(VLOOKUP(TRIM(C16),[1]!Table_Query_from_BetcoViews[[AlternateID]:[ItemDescr2]],5,FALSE),D16)</f>
        <v>SQUEEGEE BODY</v>
      </c>
    </row>
    <row r="17" spans="2:7">
      <c r="B17" s="2">
        <v>20</v>
      </c>
      <c r="C17" s="2">
        <v>70900607</v>
      </c>
      <c r="D17" s="1" t="s">
        <v>23</v>
      </c>
      <c r="E17" s="2">
        <v>6</v>
      </c>
      <c r="F17" s="3">
        <f>IF(ISNA(VLOOKUP(TRIM(C17),[1]!Table_Query_from_BetcoViews[[#All],[AlternateID]:[MainSKU]],4,FALSE))=TRUE,(C17),(LEFT(VLOOKUP(TRIM(C17),[1]!Table_Query_from_BetcoViews[[#All],[AlternateID]:[MainSKU]],4,FALSE),6)))</f>
        <v>70900607</v>
      </c>
      <c r="G17" s="4" t="str">
        <f>IFERROR(VLOOKUP(TRIM(C17),[1]!Table_Query_from_BetcoViews[[AlternateID]:[ItemDescr2]],5,FALSE),D17)</f>
        <v>SCREW</v>
      </c>
    </row>
    <row r="18" spans="2:7">
      <c r="B18" s="2">
        <v>21</v>
      </c>
      <c r="C18" s="2">
        <v>70911030</v>
      </c>
      <c r="D18" s="1" t="s">
        <v>23</v>
      </c>
      <c r="E18" s="2">
        <v>2</v>
      </c>
      <c r="F18" s="3">
        <f>IF(ISNA(VLOOKUP(TRIM(C18),[1]!Table_Query_from_BetcoViews[[#All],[AlternateID]:[MainSKU]],4,FALSE))=TRUE,(C18),(LEFT(VLOOKUP(TRIM(C18),[1]!Table_Query_from_BetcoViews[[#All],[AlternateID]:[MainSKU]],4,FALSE),6)))</f>
        <v>70911030</v>
      </c>
      <c r="G18" s="4" t="str">
        <f>IFERROR(VLOOKUP(TRIM(C18),[1]!Table_Query_from_BetcoViews[[AlternateID]:[ItemDescr2]],5,FALSE),D18)</f>
        <v>SCREW</v>
      </c>
    </row>
    <row r="19" spans="2:7">
      <c r="B19" s="2">
        <v>22</v>
      </c>
      <c r="C19" s="2">
        <v>70970301</v>
      </c>
      <c r="D19" s="1" t="s">
        <v>23</v>
      </c>
      <c r="E19" s="2">
        <v>4</v>
      </c>
      <c r="F19" s="3" t="str">
        <f>IF(ISNA(VLOOKUP(TRIM(C19),[1]!Table_Query_from_BetcoViews[[#All],[AlternateID]:[MainSKU]],4,FALSE))=TRUE,(C19),(LEFT(VLOOKUP(TRIM(C19),[1]!Table_Query_from_BetcoViews[[#All],[AlternateID]:[MainSKU]],4,FALSE),6)))</f>
        <v>E81672</v>
      </c>
      <c r="G19" s="4" t="str">
        <f>IFERROR(VLOOKUP(TRIM(C19),[1]!Table_Query_from_BetcoViews[[AlternateID]:[ItemDescr2]],5,FALSE),D19)</f>
        <v>Flat Hd SL Machine Screw M3x10 SS</v>
      </c>
    </row>
    <row r="20" spans="2:7">
      <c r="B20" s="2">
        <v>29</v>
      </c>
      <c r="C20" s="2">
        <v>71010607</v>
      </c>
      <c r="D20" s="1" t="s">
        <v>24</v>
      </c>
      <c r="E20" s="2">
        <v>6</v>
      </c>
      <c r="F20" s="3">
        <f>IF(ISNA(VLOOKUP(TRIM(C20),[1]!Table_Query_from_BetcoViews[[#All],[AlternateID]:[MainSKU]],4,FALSE))=TRUE,(C20),(LEFT(VLOOKUP(TRIM(C20),[1]!Table_Query_from_BetcoViews[[#All],[AlternateID]:[MainSKU]],4,FALSE),6)))</f>
        <v>71010607</v>
      </c>
      <c r="G20" s="4" t="str">
        <f>IFERROR(VLOOKUP(TRIM(C20),[1]!Table_Query_from_BetcoViews[[AlternateID]:[ItemDescr2]],5,FALSE),D20)</f>
        <v>NUT</v>
      </c>
    </row>
    <row r="21" spans="2:7">
      <c r="B21" s="2">
        <v>30</v>
      </c>
      <c r="C21" s="2">
        <v>71020301</v>
      </c>
      <c r="D21" s="1" t="s">
        <v>25</v>
      </c>
      <c r="E21" s="2">
        <v>4</v>
      </c>
      <c r="F21" s="3" t="str">
        <f>IF(ISNA(VLOOKUP(TRIM(C21),[1]!Table_Query_from_BetcoViews[[#All],[AlternateID]:[MainSKU]],4,FALSE))=TRUE,(C21),(LEFT(VLOOKUP(TRIM(C21),[1]!Table_Query_from_BetcoViews[[#All],[AlternateID]:[MainSKU]],4,FALSE),6)))</f>
        <v>E81673</v>
      </c>
      <c r="G21" s="4" t="str">
        <f>IFERROR(VLOOKUP(TRIM(C21),[1]!Table_Query_from_BetcoViews[[AlternateID]:[ItemDescr2]],5,FALSE),D21)</f>
        <v>Hex Nyloc Nut, M3 Zinc</v>
      </c>
    </row>
    <row r="22" spans="2:7">
      <c r="B22" s="2">
        <v>31</v>
      </c>
      <c r="C22" s="2">
        <v>71020603</v>
      </c>
      <c r="D22" s="1" t="s">
        <v>25</v>
      </c>
      <c r="E22" s="2">
        <v>6</v>
      </c>
      <c r="F22" s="3" t="str">
        <f>IF(ISNA(VLOOKUP(TRIM(C22),[1]!Table_Query_from_BetcoViews[[#All],[AlternateID]:[MainSKU]],4,FALSE))=TRUE,(C22),(LEFT(VLOOKUP(TRIM(C22),[1]!Table_Query_from_BetcoViews[[#All],[AlternateID]:[MainSKU]],4,FALSE),6)))</f>
        <v>E20117</v>
      </c>
      <c r="G22" s="4" t="str">
        <f>IFERROR(VLOOKUP(TRIM(C22),[1]!Table_Query_from_BetcoViews[[AlternateID]:[ItemDescr2]],5,FALSE),D22)</f>
        <v>Nyloc Hex Jam Nut, M6x9 SS</v>
      </c>
    </row>
    <row r="23" spans="2:7">
      <c r="B23" s="2">
        <v>32</v>
      </c>
      <c r="C23" s="2">
        <v>71020803</v>
      </c>
      <c r="D23" s="1" t="s">
        <v>25</v>
      </c>
      <c r="E23" s="2">
        <v>1</v>
      </c>
      <c r="F23" s="3" t="str">
        <f>IF(ISNA(VLOOKUP(TRIM(C23),[1]!Table_Query_from_BetcoViews[[#All],[AlternateID]:[MainSKU]],4,FALSE))=TRUE,(C23),(LEFT(VLOOKUP(TRIM(C23),[1]!Table_Query_from_BetcoViews[[#All],[AlternateID]:[MainSKU]],4,FALSE),6)))</f>
        <v>E81342</v>
      </c>
      <c r="G23" s="4" t="str">
        <f>IFERROR(VLOOKUP(TRIM(C23),[1]!Table_Query_from_BetcoViews[[AlternateID]:[ItemDescr2]],5,FALSE),D23)</f>
        <v>Nyloc Hex Jam Nut, M8 SS</v>
      </c>
    </row>
    <row r="24" spans="2:7">
      <c r="B24" s="2">
        <v>33</v>
      </c>
      <c r="C24" s="2">
        <v>71021002</v>
      </c>
      <c r="D24" s="1" t="s">
        <v>25</v>
      </c>
      <c r="E24" s="2">
        <v>2</v>
      </c>
      <c r="F24" s="3" t="str">
        <f>IF(ISNA(VLOOKUP(TRIM(C24),[1]!Table_Query_from_BetcoViews[[#All],[AlternateID]:[MainSKU]],4,FALSE))=TRUE,(C24),(LEFT(VLOOKUP(TRIM(C24),[1]!Table_Query_from_BetcoViews[[#All],[AlternateID]:[MainSKU]],4,FALSE),6)))</f>
        <v>E83381</v>
      </c>
      <c r="G24" s="4" t="str">
        <f>IFERROR(VLOOKUP(TRIM(C24),[1]!Table_Query_from_BetcoViews[[AlternateID]:[ItemDescr2]],5,FALSE),D24)</f>
        <v>Nyloc Hex Nut, M10 Zinc</v>
      </c>
    </row>
    <row r="25" spans="2:7">
      <c r="B25" s="2">
        <v>40</v>
      </c>
      <c r="C25" s="2">
        <v>71108007</v>
      </c>
      <c r="D25" s="1" t="s">
        <v>26</v>
      </c>
      <c r="E25" s="2">
        <v>1</v>
      </c>
      <c r="F25" s="3" t="str">
        <f>IF(ISNA(VLOOKUP(TRIM(C25),[1]!Table_Query_from_BetcoViews[[#All],[AlternateID]:[MainSKU]],4,FALSE))=TRUE,(C25),(LEFT(VLOOKUP(TRIM(C25),[1]!Table_Query_from_BetcoViews[[#All],[AlternateID]:[MainSKU]],4,FALSE),6)))</f>
        <v>E83404</v>
      </c>
      <c r="G25" s="4" t="str">
        <f>IFERROR(VLOOKUP(TRIM(C25),[1]!Table_Query_from_BetcoViews[[AlternateID]:[ItemDescr2]],5,FALSE),D25)</f>
        <v>Flat Washer M9x24x2.5 Zinc</v>
      </c>
    </row>
    <row r="26" spans="2:7">
      <c r="B26" s="2">
        <v>41</v>
      </c>
      <c r="C26" s="2">
        <v>71110002</v>
      </c>
      <c r="D26" s="1" t="s">
        <v>26</v>
      </c>
      <c r="E26" s="2">
        <v>4</v>
      </c>
      <c r="F26" s="3" t="str">
        <f>IF(ISNA(VLOOKUP(TRIM(C26),[1]!Table_Query_from_BetcoViews[[#All],[AlternateID]:[MainSKU]],4,FALSE))=TRUE,(C26),(LEFT(VLOOKUP(TRIM(C26),[1]!Table_Query_from_BetcoViews[[#All],[AlternateID]:[MainSKU]],4,FALSE),6)))</f>
        <v>E82773</v>
      </c>
      <c r="G26" s="4" t="str">
        <f>IFERROR(VLOOKUP(TRIM(C26),[1]!Table_Query_from_BetcoViews[[AlternateID]:[ItemDescr2]],5,FALSE),D26)</f>
        <v>Flat Washer M10x21x2 Zinc</v>
      </c>
    </row>
    <row r="27" spans="2:7">
      <c r="B27" s="2">
        <v>50</v>
      </c>
      <c r="C27" s="2">
        <v>74400021</v>
      </c>
      <c r="D27" s="1" t="s">
        <v>27</v>
      </c>
      <c r="E27" s="2">
        <v>1</v>
      </c>
      <c r="F27" s="3" t="str">
        <f>IF(ISNA(VLOOKUP(TRIM(C27),[1]!Table_Query_from_BetcoViews[[#All],[AlternateID]:[MainSKU]],4,FALSE))=TRUE,(C27),(LEFT(VLOOKUP(TRIM(C27),[1]!Table_Query_from_BetcoViews[[#All],[AlternateID]:[MainSKU]],4,FALSE),6)))</f>
        <v>E82376</v>
      </c>
      <c r="G27" s="4" t="str">
        <f>IFERROR(VLOOKUP(TRIM(C27),[1]!Table_Query_from_BetcoViews[[AlternateID]:[ItemDescr2]],5,FALSE),D27)</f>
        <v>Latch, Catch &amp; Clasp 2pc set</v>
      </c>
    </row>
    <row r="28" spans="2:7">
      <c r="B28" s="2">
        <v>60</v>
      </c>
      <c r="C28" s="1" t="s">
        <v>28</v>
      </c>
      <c r="D28" s="1" t="s">
        <v>29</v>
      </c>
      <c r="E28" s="2">
        <v>1</v>
      </c>
      <c r="F28" s="3" t="str">
        <f>IF(ISNA(VLOOKUP(TRIM(C28),[1]!Table_Query_from_BetcoViews[[#All],[AlternateID]:[MainSKU]],4,FALSE))=TRUE,(C28),(LEFT(VLOOKUP(TRIM(C28),[1]!Table_Query_from_BetcoViews[[#All],[AlternateID]:[MainSKU]],4,FALSE),6)))</f>
        <v>E82715</v>
      </c>
      <c r="G28" s="4" t="str">
        <f>IFERROR(VLOOKUP(TRIM(C28),[1]!Table_Query_from_BetcoViews[[AlternateID]:[ItemDescr2]],5,FALSE),D28)</f>
        <v>Squeegee Asm., Media 26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E29"/>
  <sheetViews>
    <sheetView tabSelected="1" workbookViewId="0">
      <selection sqref="A1:A1048576"/>
    </sheetView>
  </sheetViews>
  <sheetFormatPr defaultRowHeight="15"/>
  <cols>
    <col min="1" max="1" width="5.5703125" customWidth="1"/>
    <col min="2" max="2" width="9.140625" style="5"/>
    <col min="3" max="3" width="13.140625" style="5" customWidth="1"/>
    <col min="4" max="4" width="48.7109375" customWidth="1"/>
    <col min="5" max="5" width="9.140625" style="3"/>
  </cols>
  <sheetData>
    <row r="3" spans="2:5">
      <c r="B3" s="6" t="s">
        <v>58</v>
      </c>
      <c r="C3" s="6" t="s">
        <v>59</v>
      </c>
      <c r="D3" s="7" t="s">
        <v>0</v>
      </c>
      <c r="E3" s="6" t="s">
        <v>59</v>
      </c>
    </row>
    <row r="4" spans="2:5">
      <c r="B4" s="8" t="s">
        <v>1</v>
      </c>
      <c r="C4" s="9" t="s">
        <v>30</v>
      </c>
      <c r="D4" s="10" t="s">
        <v>31</v>
      </c>
      <c r="E4" s="11">
        <v>1</v>
      </c>
    </row>
    <row r="5" spans="2:5">
      <c r="B5" s="8" t="s">
        <v>3</v>
      </c>
      <c r="C5" s="9" t="s">
        <v>32</v>
      </c>
      <c r="D5" s="10" t="s">
        <v>31</v>
      </c>
      <c r="E5" s="11">
        <v>1</v>
      </c>
    </row>
    <row r="6" spans="2:5">
      <c r="B6" s="8" t="s">
        <v>4</v>
      </c>
      <c r="C6" s="9" t="s">
        <v>33</v>
      </c>
      <c r="D6" s="10" t="s">
        <v>70</v>
      </c>
      <c r="E6" s="11">
        <v>1</v>
      </c>
    </row>
    <row r="7" spans="2:5">
      <c r="B7" s="8" t="s">
        <v>6</v>
      </c>
      <c r="C7" s="9" t="s">
        <v>34</v>
      </c>
      <c r="D7" s="10" t="s">
        <v>35</v>
      </c>
      <c r="E7" s="11">
        <v>2</v>
      </c>
    </row>
    <row r="8" spans="2:5">
      <c r="B8" s="8" t="s">
        <v>8</v>
      </c>
      <c r="C8" s="9" t="s">
        <v>36</v>
      </c>
      <c r="D8" s="10" t="s">
        <v>37</v>
      </c>
      <c r="E8" s="11">
        <v>4</v>
      </c>
    </row>
    <row r="9" spans="2:5">
      <c r="B9" s="8" t="s">
        <v>10</v>
      </c>
      <c r="C9" s="9" t="s">
        <v>38</v>
      </c>
      <c r="D9" s="10" t="s">
        <v>39</v>
      </c>
      <c r="E9" s="11">
        <v>2</v>
      </c>
    </row>
    <row r="10" spans="2:5">
      <c r="B10" s="8" t="s">
        <v>12</v>
      </c>
      <c r="C10" s="9" t="s">
        <v>40</v>
      </c>
      <c r="D10" s="10" t="s">
        <v>60</v>
      </c>
      <c r="E10" s="11">
        <v>1</v>
      </c>
    </row>
    <row r="11" spans="2:5">
      <c r="B11" s="8" t="s">
        <v>14</v>
      </c>
      <c r="C11" s="9" t="s">
        <v>41</v>
      </c>
      <c r="D11" s="10" t="s">
        <v>61</v>
      </c>
      <c r="E11" s="11">
        <v>1</v>
      </c>
    </row>
    <row r="12" spans="2:5">
      <c r="B12" s="8" t="s">
        <v>16</v>
      </c>
      <c r="C12" s="9">
        <v>68807310</v>
      </c>
      <c r="D12" s="10" t="s">
        <v>17</v>
      </c>
      <c r="E12" s="11">
        <v>1</v>
      </c>
    </row>
    <row r="13" spans="2:5">
      <c r="B13" s="11">
        <v>10</v>
      </c>
      <c r="C13" s="9">
        <v>68807320</v>
      </c>
      <c r="D13" s="10" t="s">
        <v>18</v>
      </c>
      <c r="E13" s="11">
        <v>1</v>
      </c>
    </row>
    <row r="14" spans="2:5">
      <c r="B14" s="11">
        <v>11</v>
      </c>
      <c r="C14" s="9" t="s">
        <v>42</v>
      </c>
      <c r="D14" s="10" t="s">
        <v>43</v>
      </c>
      <c r="E14" s="11">
        <v>1</v>
      </c>
    </row>
    <row r="15" spans="2:5">
      <c r="B15" s="11">
        <v>12</v>
      </c>
      <c r="C15" s="9" t="s">
        <v>44</v>
      </c>
      <c r="D15" s="10" t="s">
        <v>45</v>
      </c>
      <c r="E15" s="11">
        <v>1</v>
      </c>
    </row>
    <row r="16" spans="2:5">
      <c r="B16" s="11">
        <v>13</v>
      </c>
      <c r="C16" s="9" t="s">
        <v>46</v>
      </c>
      <c r="D16" s="10" t="s">
        <v>62</v>
      </c>
      <c r="E16" s="11">
        <v>1</v>
      </c>
    </row>
    <row r="17" spans="2:5">
      <c r="B17" s="11">
        <v>14</v>
      </c>
      <c r="C17" s="9">
        <v>69607110</v>
      </c>
      <c r="D17" s="10" t="s">
        <v>22</v>
      </c>
      <c r="E17" s="11">
        <v>1</v>
      </c>
    </row>
    <row r="18" spans="2:5">
      <c r="B18" s="11">
        <v>20</v>
      </c>
      <c r="C18" s="9">
        <v>70900607</v>
      </c>
      <c r="D18" s="10" t="s">
        <v>23</v>
      </c>
      <c r="E18" s="11">
        <v>6</v>
      </c>
    </row>
    <row r="19" spans="2:5">
      <c r="B19" s="11">
        <v>21</v>
      </c>
      <c r="C19" s="9">
        <v>70911030</v>
      </c>
      <c r="D19" s="10" t="s">
        <v>23</v>
      </c>
      <c r="E19" s="11">
        <v>2</v>
      </c>
    </row>
    <row r="20" spans="2:5">
      <c r="B20" s="11">
        <v>22</v>
      </c>
      <c r="C20" s="9" t="s">
        <v>47</v>
      </c>
      <c r="D20" s="10" t="s">
        <v>63</v>
      </c>
      <c r="E20" s="11">
        <v>4</v>
      </c>
    </row>
    <row r="21" spans="2:5">
      <c r="B21" s="11">
        <v>29</v>
      </c>
      <c r="C21" s="9">
        <v>71010607</v>
      </c>
      <c r="D21" s="10" t="s">
        <v>24</v>
      </c>
      <c r="E21" s="11">
        <v>6</v>
      </c>
    </row>
    <row r="22" spans="2:5">
      <c r="B22" s="11">
        <v>30</v>
      </c>
      <c r="C22" s="9" t="s">
        <v>48</v>
      </c>
      <c r="D22" s="10" t="s">
        <v>49</v>
      </c>
      <c r="E22" s="11">
        <v>4</v>
      </c>
    </row>
    <row r="23" spans="2:5">
      <c r="B23" s="11">
        <v>31</v>
      </c>
      <c r="C23" s="9" t="s">
        <v>50</v>
      </c>
      <c r="D23" s="10" t="s">
        <v>64</v>
      </c>
      <c r="E23" s="11">
        <v>6</v>
      </c>
    </row>
    <row r="24" spans="2:5">
      <c r="B24" s="11">
        <v>32</v>
      </c>
      <c r="C24" s="9" t="s">
        <v>51</v>
      </c>
      <c r="D24" s="10" t="s">
        <v>65</v>
      </c>
      <c r="E24" s="11">
        <v>1</v>
      </c>
    </row>
    <row r="25" spans="2:5">
      <c r="B25" s="11">
        <v>33</v>
      </c>
      <c r="C25" s="9" t="s">
        <v>52</v>
      </c>
      <c r="D25" s="10" t="s">
        <v>66</v>
      </c>
      <c r="E25" s="11">
        <v>2</v>
      </c>
    </row>
    <row r="26" spans="2:5">
      <c r="B26" s="11">
        <v>40</v>
      </c>
      <c r="C26" s="9" t="s">
        <v>53</v>
      </c>
      <c r="D26" s="10" t="s">
        <v>67</v>
      </c>
      <c r="E26" s="11">
        <v>1</v>
      </c>
    </row>
    <row r="27" spans="2:5">
      <c r="B27" s="11">
        <v>41</v>
      </c>
      <c r="C27" s="9" t="s">
        <v>54</v>
      </c>
      <c r="D27" s="10" t="s">
        <v>68</v>
      </c>
      <c r="E27" s="11">
        <v>4</v>
      </c>
    </row>
    <row r="28" spans="2:5">
      <c r="B28" s="11">
        <v>50</v>
      </c>
      <c r="C28" s="9" t="s">
        <v>55</v>
      </c>
      <c r="D28" s="10" t="s">
        <v>56</v>
      </c>
      <c r="E28" s="11">
        <v>1</v>
      </c>
    </row>
    <row r="29" spans="2:5">
      <c r="B29" s="11">
        <v>60</v>
      </c>
      <c r="C29" s="9" t="s">
        <v>57</v>
      </c>
      <c r="D29" s="10" t="s">
        <v>69</v>
      </c>
      <c r="E29" s="11">
        <v>1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BFD81C3-8F66-4DEF-B77A-E09CEC3E3DD2}"/>
</file>

<file path=customXml/itemProps2.xml><?xml version="1.0" encoding="utf-8"?>
<ds:datastoreItem xmlns:ds="http://schemas.openxmlformats.org/officeDocument/2006/customXml" ds:itemID="{61995F9D-F6A0-40CA-BD8F-E3819486F01F}"/>
</file>

<file path=customXml/itemProps3.xml><?xml version="1.0" encoding="utf-8"?>
<ds:datastoreItem xmlns:ds="http://schemas.openxmlformats.org/officeDocument/2006/customXml" ds:itemID="{1C5FCA97-ACCF-48F4-9D42-F99BC32DAA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2011-02-21T17:03:29Z</cp:lastPrinted>
  <dcterms:created xsi:type="dcterms:W3CDTF">2011-02-21T16:37:49Z</dcterms:created>
  <dcterms:modified xsi:type="dcterms:W3CDTF">2011-02-21T17:04:35Z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